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/>
  </bookViews>
  <sheets>
    <sheet name="Arkusz1" sheetId="1" r:id="rId1"/>
  </sheets>
  <calcPr calcId="144525" concurrentCalc="0"/>
</workbook>
</file>

<file path=xl/sharedStrings.xml><?xml version="1.0" encoding="utf-8"?>
<sst xmlns="http://schemas.openxmlformats.org/spreadsheetml/2006/main" count="78">
  <si>
    <t>Kongres sędziowski 2018 (preliminarz)</t>
  </si>
  <si>
    <t>wynik</t>
  </si>
  <si>
    <t xml:space="preserve">Egzaminy sędziowskie </t>
  </si>
  <si>
    <t>Piątek</t>
  </si>
  <si>
    <t>Koszt</t>
  </si>
  <si>
    <t>Wpływ</t>
  </si>
  <si>
    <t>Wynagrodzenia osobowe za godzinę pracy egz.</t>
  </si>
  <si>
    <t>3 egz. x 13 h=3.900 zł</t>
  </si>
  <si>
    <t>Wyżywienie</t>
  </si>
  <si>
    <t xml:space="preserve">9 x 50 zł </t>
  </si>
  <si>
    <t>Noclegi</t>
  </si>
  <si>
    <t>3 egzamin. x2 dni</t>
  </si>
  <si>
    <t>Zakupy</t>
  </si>
  <si>
    <t>Wynajem Sali</t>
  </si>
  <si>
    <t>Koszty egzaminów</t>
  </si>
  <si>
    <t>Wpływy</t>
  </si>
  <si>
    <t>około 13 osob zdających,  na kategorię III, II i I</t>
  </si>
  <si>
    <t>Zebrania ZG</t>
  </si>
  <si>
    <t>Obiady</t>
  </si>
  <si>
    <t xml:space="preserve">obiad 28 osob x 50 zł, kolacja  28 osób x 50 zł, </t>
  </si>
  <si>
    <t>28 osob x 95 zł</t>
  </si>
  <si>
    <t>Zwrot kosztów dojazdu</t>
  </si>
  <si>
    <t>ok. 28 x 150 zł -</t>
  </si>
  <si>
    <t>Koszty zebrania ZG</t>
  </si>
  <si>
    <t>Szkolenie sędziowskie ( z kosztami hotelowymi )</t>
  </si>
  <si>
    <t>Sobota</t>
  </si>
  <si>
    <t>Niedziela</t>
  </si>
  <si>
    <t>Wynagrodzenie wykładowców</t>
  </si>
  <si>
    <t>8x600 w tym  skrutinerskiego</t>
  </si>
  <si>
    <t>Wykładowcy zagraniczni</t>
  </si>
  <si>
    <t>Lecture dla sędziów (5x45min) i szkolenie dla par (2x45min): 2800 Euros x 4,30 zł</t>
  </si>
  <si>
    <t>Tłumaczenie</t>
  </si>
  <si>
    <t>M. Sakowska</t>
  </si>
  <si>
    <t>Koszty podróży Wykładowcy zagraniczni</t>
  </si>
  <si>
    <t xml:space="preserve">bilet lotniczy +koszty dojazdu na lotnisko </t>
  </si>
  <si>
    <t xml:space="preserve"> Arc music- całosć-z baristą</t>
  </si>
  <si>
    <t>Koszty hotelowe (w tym wynajem Sal)</t>
  </si>
  <si>
    <t>Gadżety reklamowe (terminarz)</t>
  </si>
  <si>
    <t>Bankiet</t>
  </si>
  <si>
    <t>160 x 90</t>
  </si>
  <si>
    <t>Zakupy spożywcze (ciastka, woda, soki i kawa)</t>
  </si>
  <si>
    <t>Rejestracja video (Arc-Music)</t>
  </si>
  <si>
    <t>DJ + atrakcje</t>
  </si>
  <si>
    <t>Koszty szkolenia sędziowskiego</t>
  </si>
  <si>
    <t>Wpływy ze szkolenia sędziowskiego</t>
  </si>
  <si>
    <t>150x400 = 60.000 zł   ( MINUS  CZŁONKOWIE HONOROWI)</t>
  </si>
  <si>
    <t>Wpływ z dnia otwartego</t>
  </si>
  <si>
    <t>4x200zł</t>
  </si>
  <si>
    <t>Wpływy ze szkolenia dla par</t>
  </si>
  <si>
    <t>20x30zł</t>
  </si>
  <si>
    <t>pomniejszone o członków honorowych</t>
  </si>
  <si>
    <t>Wpływy ze szkolenia skrutinerskiego</t>
  </si>
  <si>
    <t>31 x 250 =7750zł</t>
  </si>
  <si>
    <t>Koszty Hotelowe</t>
  </si>
  <si>
    <t>Czwartek</t>
  </si>
  <si>
    <t>Ilość</t>
  </si>
  <si>
    <t>Cena</t>
  </si>
  <si>
    <t>Suma</t>
  </si>
  <si>
    <t>czw./pt</t>
  </si>
  <si>
    <t>pt/sob</t>
  </si>
  <si>
    <t>so/nd</t>
  </si>
  <si>
    <t>za 3 noc.</t>
  </si>
  <si>
    <t>3 osób egz.</t>
  </si>
  <si>
    <t>5 osób - komisja i 3 osoby od sprzętu</t>
  </si>
  <si>
    <t>5 osób - komisja i 3 osoby od sprzetu</t>
  </si>
  <si>
    <t>Zagraniczni</t>
  </si>
  <si>
    <t>Obiady (  )</t>
  </si>
  <si>
    <t>2 obiady dla zagran.</t>
  </si>
  <si>
    <t>ok 10kolacji dla SiS, 3 dla sprzetu, 2 zagraniczni</t>
  </si>
  <si>
    <t>ok.20:wykł+pomoc, sprzet , zagr, itd.</t>
  </si>
  <si>
    <t>ok 15 .....</t>
  </si>
  <si>
    <t>Sale</t>
  </si>
  <si>
    <t>Szkolenie sędziowskie</t>
  </si>
  <si>
    <t>Szkolenie Sędziowskie, trenerskie i dla par</t>
  </si>
  <si>
    <t>Szkolenie skrutinerskie</t>
  </si>
  <si>
    <t xml:space="preserve">ujete w szkoleniu sędziowskim  </t>
  </si>
  <si>
    <t>Sumarycznie</t>
  </si>
  <si>
    <t>bez zebrania ZG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</si>
</sst>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37">
    <font>
      <sz val="11"/>
      <color theme="1"/>
      <name val="Calibri"/>
      <charset val="134"/>
      <scheme val="minor"/>
    </font>
    <font>
      <sz val="10"/>
      <color theme="1"/>
      <name val="Times New Roman"/>
      <charset val="238"/>
    </font>
    <font>
      <b/>
      <i/>
      <sz val="16"/>
      <color theme="1"/>
      <name val="Times New Roman"/>
      <charset val="238"/>
    </font>
    <font>
      <b/>
      <sz val="12"/>
      <color theme="1"/>
      <name val="Times New Roman"/>
      <charset val="238"/>
    </font>
    <font>
      <sz val="11"/>
      <color theme="1"/>
      <name val="Czcionka tekstu podstawowego"/>
      <charset val="238"/>
    </font>
    <font>
      <b/>
      <i/>
      <sz val="10"/>
      <color theme="1"/>
      <name val="Times New Roman"/>
      <charset val="238"/>
    </font>
    <font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0"/>
      <name val="Times New Roman"/>
      <charset val="238"/>
    </font>
    <font>
      <b/>
      <i/>
      <sz val="10"/>
      <name val="Times New Roman"/>
      <charset val="238"/>
    </font>
    <font>
      <sz val="8"/>
      <name val="Times New Roman"/>
      <charset val="238"/>
    </font>
    <font>
      <sz val="8"/>
      <color theme="1"/>
      <name val="Times New Roman"/>
      <charset val="238"/>
    </font>
    <font>
      <sz val="8"/>
      <color theme="1"/>
      <name val="Czcionka tekstu podstawowego"/>
      <charset val="238"/>
    </font>
    <font>
      <i/>
      <sz val="10"/>
      <color theme="1"/>
      <name val="Times New Roman"/>
      <charset val="238"/>
    </font>
    <font>
      <b/>
      <sz val="10"/>
      <color theme="1"/>
      <name val="Times New Roman"/>
      <charset val="238"/>
    </font>
    <font>
      <sz val="8"/>
      <color rgb="FFFFFF00"/>
      <name val="Times New Roman"/>
      <charset val="238"/>
    </font>
    <font>
      <b/>
      <sz val="10"/>
      <name val="Times New Roman"/>
      <charset val="238"/>
    </font>
    <font>
      <b/>
      <sz val="14"/>
      <color theme="1"/>
      <name val="Times New Roman"/>
      <charset val="238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2" fillId="18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5" fillId="27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18" borderId="14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Alignment="1">
      <alignment wrapText="1"/>
    </xf>
    <xf numFmtId="0" fontId="4" fillId="0" borderId="0" xfId="0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wrapText="1"/>
    </xf>
    <xf numFmtId="0" fontId="14" fillId="7" borderId="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7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4" fontId="15" fillId="8" borderId="0" xfId="0" applyNumberFormat="1" applyFont="1" applyFill="1" applyAlignment="1">
      <alignment wrapText="1"/>
    </xf>
    <xf numFmtId="0" fontId="14" fillId="7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0" fontId="8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4" fillId="6" borderId="1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wrapText="1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O58"/>
  <sheetViews>
    <sheetView tabSelected="1" workbookViewId="0">
      <selection activeCell="N32" sqref="N32"/>
    </sheetView>
  </sheetViews>
  <sheetFormatPr defaultColWidth="9.14285714285714" defaultRowHeight="15"/>
  <cols>
    <col min="2" max="2" width="22.1428571428571" customWidth="1"/>
    <col min="14" max="14" width="10"/>
    <col min="15" max="15" width="17.5714285714286" customWidth="1"/>
  </cols>
  <sheetData>
    <row r="2" ht="20.25" spans="2:15"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2" t="s">
        <v>1</v>
      </c>
      <c r="O2" s="50"/>
    </row>
    <row r="3" spans="2: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0"/>
    </row>
    <row r="4" ht="15.75" spans="2:15"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51"/>
      <c r="N4" s="1"/>
      <c r="O4" s="50"/>
    </row>
    <row r="5" spans="2:15">
      <c r="B5" s="5"/>
      <c r="C5" s="6"/>
      <c r="D5" s="7"/>
      <c r="E5" s="7"/>
      <c r="F5" s="7"/>
      <c r="G5" s="6" t="s">
        <v>3</v>
      </c>
      <c r="H5" s="8"/>
      <c r="I5" s="8"/>
      <c r="J5" s="7"/>
      <c r="K5" s="52" t="s">
        <v>4</v>
      </c>
      <c r="L5" s="52" t="s">
        <v>5</v>
      </c>
      <c r="M5" s="53"/>
      <c r="N5" s="1"/>
      <c r="O5" s="54"/>
    </row>
    <row r="6" ht="25.5" spans="2:15">
      <c r="B6" s="9" t="s">
        <v>6</v>
      </c>
      <c r="C6" s="10"/>
      <c r="D6" s="11"/>
      <c r="E6" s="11"/>
      <c r="F6" s="11"/>
      <c r="G6" s="10" t="s">
        <v>7</v>
      </c>
      <c r="H6" s="11"/>
      <c r="I6" s="11"/>
      <c r="J6" s="11"/>
      <c r="K6" s="55">
        <v>3900</v>
      </c>
      <c r="L6" s="5"/>
      <c r="M6" s="32"/>
      <c r="N6" s="1"/>
      <c r="O6" s="1"/>
    </row>
    <row r="7" spans="2:15">
      <c r="B7" s="12" t="s">
        <v>8</v>
      </c>
      <c r="C7" s="13"/>
      <c r="D7" s="14"/>
      <c r="E7" s="14"/>
      <c r="F7" s="15"/>
      <c r="G7" s="13" t="s">
        <v>9</v>
      </c>
      <c r="H7" s="14"/>
      <c r="I7" s="14"/>
      <c r="J7" s="15"/>
      <c r="K7" s="56">
        <v>450</v>
      </c>
      <c r="L7" s="5"/>
      <c r="M7" s="32"/>
      <c r="N7" s="1"/>
      <c r="O7" s="50"/>
    </row>
    <row r="8" spans="2:15">
      <c r="B8" s="16" t="s">
        <v>10</v>
      </c>
      <c r="C8" s="13"/>
      <c r="D8" s="17"/>
      <c r="E8" s="17"/>
      <c r="F8" s="18"/>
      <c r="G8" s="13" t="s">
        <v>11</v>
      </c>
      <c r="H8" s="17"/>
      <c r="I8" s="17"/>
      <c r="J8" s="18"/>
      <c r="K8" s="56">
        <v>900</v>
      </c>
      <c r="L8" s="5"/>
      <c r="M8" s="32"/>
      <c r="N8" s="1"/>
      <c r="O8" s="50"/>
    </row>
    <row r="9" spans="2:15">
      <c r="B9" s="12" t="s">
        <v>12</v>
      </c>
      <c r="C9" s="5"/>
      <c r="D9" s="11"/>
      <c r="E9" s="11"/>
      <c r="F9" s="11"/>
      <c r="G9" s="5"/>
      <c r="H9" s="11"/>
      <c r="I9" s="11"/>
      <c r="J9" s="11"/>
      <c r="K9" s="25"/>
      <c r="L9" s="5"/>
      <c r="M9" s="32"/>
      <c r="N9" s="1"/>
      <c r="O9" s="50"/>
    </row>
    <row r="10" spans="2:15">
      <c r="B10" s="12" t="s">
        <v>13</v>
      </c>
      <c r="C10" s="5"/>
      <c r="D10" s="11"/>
      <c r="E10" s="11"/>
      <c r="F10" s="11"/>
      <c r="G10" s="5"/>
      <c r="H10" s="11"/>
      <c r="I10" s="11"/>
      <c r="J10" s="11"/>
      <c r="K10" s="25"/>
      <c r="L10" s="5"/>
      <c r="M10" s="32"/>
      <c r="N10" s="1"/>
      <c r="O10" s="50"/>
    </row>
    <row r="11" spans="2:15">
      <c r="B11" s="19" t="s">
        <v>14</v>
      </c>
      <c r="C11" s="20"/>
      <c r="D11" s="20"/>
      <c r="E11" s="20"/>
      <c r="F11" s="20"/>
      <c r="G11" s="20"/>
      <c r="H11" s="20"/>
      <c r="I11" s="20"/>
      <c r="J11" s="20"/>
      <c r="K11" s="57">
        <f>SUM(K6:K10)</f>
        <v>5250</v>
      </c>
      <c r="L11" s="5"/>
      <c r="M11" s="32"/>
      <c r="N11" s="1"/>
      <c r="O11" s="50"/>
    </row>
    <row r="12" spans="2:15">
      <c r="B12" s="12" t="s">
        <v>15</v>
      </c>
      <c r="C12" s="12"/>
      <c r="D12" s="11"/>
      <c r="E12" s="11"/>
      <c r="F12" s="11"/>
      <c r="G12" s="12" t="s">
        <v>16</v>
      </c>
      <c r="H12" s="11"/>
      <c r="I12" s="11"/>
      <c r="J12" s="11"/>
      <c r="K12" s="5"/>
      <c r="L12" s="58">
        <v>8400</v>
      </c>
      <c r="M12" s="59"/>
      <c r="N12" s="60">
        <f>L12-K11</f>
        <v>3150</v>
      </c>
      <c r="O12" s="50"/>
    </row>
    <row r="13" spans="2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0"/>
    </row>
    <row r="14" ht="15.75" spans="2:15"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61"/>
      <c r="N14" s="1"/>
      <c r="O14" s="50"/>
    </row>
    <row r="15" spans="2:15">
      <c r="B15" s="5"/>
      <c r="C15" s="23" t="s">
        <v>3</v>
      </c>
      <c r="D15" s="24"/>
      <c r="E15" s="24"/>
      <c r="F15" s="24"/>
      <c r="G15" s="24"/>
      <c r="H15" s="24"/>
      <c r="I15" s="24"/>
      <c r="J15" s="62"/>
      <c r="K15" s="52" t="s">
        <v>4</v>
      </c>
      <c r="L15" s="52" t="s">
        <v>5</v>
      </c>
      <c r="M15" s="53"/>
      <c r="N15" s="1"/>
      <c r="O15" s="50"/>
    </row>
    <row r="16" spans="2:15">
      <c r="B16" s="16" t="s">
        <v>18</v>
      </c>
      <c r="C16" s="13" t="s">
        <v>19</v>
      </c>
      <c r="D16" s="14"/>
      <c r="E16" s="14"/>
      <c r="F16" s="14"/>
      <c r="G16" s="14"/>
      <c r="H16" s="14"/>
      <c r="I16" s="14"/>
      <c r="J16" s="11"/>
      <c r="K16" s="63">
        <v>2800</v>
      </c>
      <c r="L16" s="5"/>
      <c r="M16" s="32"/>
      <c r="N16" s="1"/>
      <c r="O16" s="50"/>
    </row>
    <row r="17" spans="2:15">
      <c r="B17" s="16" t="s">
        <v>10</v>
      </c>
      <c r="C17" s="13" t="s">
        <v>20</v>
      </c>
      <c r="D17" s="14"/>
      <c r="E17" s="14"/>
      <c r="F17" s="14"/>
      <c r="G17" s="14"/>
      <c r="H17" s="14"/>
      <c r="I17" s="14"/>
      <c r="J17" s="15"/>
      <c r="K17" s="63">
        <v>2660</v>
      </c>
      <c r="L17" s="5"/>
      <c r="M17" s="32"/>
      <c r="N17" s="1"/>
      <c r="O17" s="50"/>
    </row>
    <row r="18" spans="2:15">
      <c r="B18" s="16" t="s">
        <v>13</v>
      </c>
      <c r="C18" s="5"/>
      <c r="D18" s="5"/>
      <c r="E18" s="5"/>
      <c r="F18" s="11"/>
      <c r="G18" s="11"/>
      <c r="H18" s="11"/>
      <c r="I18" s="11"/>
      <c r="J18" s="11"/>
      <c r="K18" s="5">
        <v>0</v>
      </c>
      <c r="L18" s="5"/>
      <c r="M18" s="32"/>
      <c r="N18" s="1"/>
      <c r="O18" s="50"/>
    </row>
    <row r="19" spans="2:15">
      <c r="B19" s="16" t="s">
        <v>21</v>
      </c>
      <c r="C19" s="5" t="s">
        <v>22</v>
      </c>
      <c r="D19" s="5"/>
      <c r="E19" s="5"/>
      <c r="F19" s="11"/>
      <c r="G19" s="11"/>
      <c r="H19" s="11"/>
      <c r="I19" s="11"/>
      <c r="J19" s="11"/>
      <c r="K19" s="5">
        <v>4200</v>
      </c>
      <c r="L19" s="5"/>
      <c r="M19" s="32"/>
      <c r="N19" s="1"/>
      <c r="O19" s="50"/>
    </row>
    <row r="20" spans="2:15">
      <c r="B20" s="25" t="s">
        <v>23</v>
      </c>
      <c r="C20" s="11"/>
      <c r="D20" s="11"/>
      <c r="E20" s="11"/>
      <c r="F20" s="11"/>
      <c r="G20" s="11"/>
      <c r="H20" s="11"/>
      <c r="I20" s="11"/>
      <c r="J20" s="11"/>
      <c r="K20" s="57">
        <f>SUM(K16:K19)</f>
        <v>9660</v>
      </c>
      <c r="L20" s="5"/>
      <c r="M20" s="32"/>
      <c r="N20" s="1"/>
      <c r="O20" s="50"/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0"/>
    </row>
    <row r="22" ht="15.75" spans="2:15">
      <c r="B22" s="3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1"/>
      <c r="N22" s="50"/>
      <c r="O22" s="50"/>
    </row>
    <row r="23" spans="2:15">
      <c r="B23" s="5"/>
      <c r="C23" s="6" t="s">
        <v>25</v>
      </c>
      <c r="D23" s="7"/>
      <c r="E23" s="7"/>
      <c r="F23" s="7"/>
      <c r="G23" s="6" t="s">
        <v>26</v>
      </c>
      <c r="H23" s="7"/>
      <c r="I23" s="7"/>
      <c r="J23" s="7"/>
      <c r="K23" s="52" t="s">
        <v>4</v>
      </c>
      <c r="L23" s="52" t="s">
        <v>5</v>
      </c>
      <c r="M23" s="53"/>
      <c r="N23" s="50"/>
      <c r="O23" s="50"/>
    </row>
    <row r="24" ht="27" customHeight="1" spans="2:15">
      <c r="B24" s="5" t="s">
        <v>27</v>
      </c>
      <c r="C24" s="5" t="s">
        <v>28</v>
      </c>
      <c r="D24" s="5"/>
      <c r="E24" s="5"/>
      <c r="F24" s="11"/>
      <c r="G24" s="26"/>
      <c r="H24" s="26"/>
      <c r="I24" s="26"/>
      <c r="J24" s="64"/>
      <c r="K24" s="5">
        <v>4800</v>
      </c>
      <c r="L24" s="5"/>
      <c r="M24" s="32"/>
      <c r="N24" s="50"/>
      <c r="O24" s="50"/>
    </row>
    <row r="25" ht="27" customHeight="1" spans="2:15">
      <c r="B25" s="16" t="s">
        <v>29</v>
      </c>
      <c r="C25" s="5"/>
      <c r="D25" s="5"/>
      <c r="E25" s="5"/>
      <c r="F25" s="11"/>
      <c r="G25" s="16" t="s">
        <v>30</v>
      </c>
      <c r="H25" s="16"/>
      <c r="I25" s="16"/>
      <c r="J25" s="65"/>
      <c r="K25" s="5">
        <v>12040</v>
      </c>
      <c r="L25" s="5"/>
      <c r="M25" s="32"/>
      <c r="N25" s="50"/>
      <c r="O25" s="50"/>
    </row>
    <row r="26" ht="27" customHeight="1" spans="2:15">
      <c r="B26" s="5" t="s">
        <v>31</v>
      </c>
      <c r="C26" s="5"/>
      <c r="D26" s="5"/>
      <c r="E26" s="5"/>
      <c r="F26" s="11"/>
      <c r="G26" s="5" t="s">
        <v>32</v>
      </c>
      <c r="H26" s="5"/>
      <c r="I26" s="5"/>
      <c r="J26" s="11"/>
      <c r="K26" s="5">
        <v>1000</v>
      </c>
      <c r="L26" s="5"/>
      <c r="M26" s="32"/>
      <c r="N26" s="50"/>
      <c r="O26" s="50"/>
    </row>
    <row r="27" ht="27" customHeight="1" spans="2:15">
      <c r="B27" s="5" t="s">
        <v>33</v>
      </c>
      <c r="C27" s="5" t="s">
        <v>34</v>
      </c>
      <c r="D27" s="5"/>
      <c r="E27" s="5"/>
      <c r="F27" s="11"/>
      <c r="G27" s="5"/>
      <c r="H27" s="5"/>
      <c r="I27" s="5"/>
      <c r="J27" s="11"/>
      <c r="K27" s="5">
        <v>5000</v>
      </c>
      <c r="L27" s="5"/>
      <c r="M27" s="32"/>
      <c r="N27" s="50"/>
      <c r="O27" s="50"/>
    </row>
    <row r="28" ht="27" customHeight="1" spans="2:15">
      <c r="B28" s="5" t="s">
        <v>35</v>
      </c>
      <c r="C28" s="5"/>
      <c r="D28" s="5"/>
      <c r="E28" s="5"/>
      <c r="F28" s="11"/>
      <c r="G28" s="5"/>
      <c r="H28" s="5"/>
      <c r="I28" s="5"/>
      <c r="J28" s="11"/>
      <c r="K28" s="5">
        <v>2250</v>
      </c>
      <c r="L28" s="5"/>
      <c r="M28" s="32"/>
      <c r="N28" s="50"/>
      <c r="O28" s="50"/>
    </row>
    <row r="29" ht="27" customHeight="1" spans="2:15">
      <c r="B29" s="27" t="s">
        <v>36</v>
      </c>
      <c r="C29" s="27"/>
      <c r="D29" s="27"/>
      <c r="E29" s="27"/>
      <c r="F29" s="28"/>
      <c r="G29" s="27"/>
      <c r="H29" s="27"/>
      <c r="I29" s="27"/>
      <c r="J29" s="28"/>
      <c r="K29" s="27">
        <f>L53</f>
        <v>9350</v>
      </c>
      <c r="L29" s="27"/>
      <c r="M29" s="32"/>
      <c r="N29" s="50"/>
      <c r="O29" s="50"/>
    </row>
    <row r="30" ht="27" customHeight="1" spans="2:15">
      <c r="B30" s="5" t="s">
        <v>37</v>
      </c>
      <c r="C30" s="5"/>
      <c r="D30" s="5"/>
      <c r="E30" s="5"/>
      <c r="F30" s="11"/>
      <c r="G30" s="5"/>
      <c r="H30" s="5"/>
      <c r="I30" s="5"/>
      <c r="J30" s="5"/>
      <c r="K30" s="5">
        <v>6500</v>
      </c>
      <c r="L30" s="5"/>
      <c r="M30" s="32"/>
      <c r="N30" s="50"/>
      <c r="O30" s="50"/>
    </row>
    <row r="31" ht="27" customHeight="1" spans="2:15">
      <c r="B31" s="16" t="s">
        <v>38</v>
      </c>
      <c r="C31" s="5" t="s">
        <v>39</v>
      </c>
      <c r="D31" s="11"/>
      <c r="E31" s="11"/>
      <c r="F31" s="11"/>
      <c r="G31" s="5"/>
      <c r="H31" s="5"/>
      <c r="I31" s="5"/>
      <c r="J31" s="5"/>
      <c r="K31" s="19">
        <v>15640</v>
      </c>
      <c r="L31" s="5"/>
      <c r="M31" s="32"/>
      <c r="N31" s="50"/>
      <c r="O31" s="50"/>
    </row>
    <row r="32" ht="27" customHeight="1" spans="2:15">
      <c r="B32" s="5" t="s">
        <v>40</v>
      </c>
      <c r="C32" s="5"/>
      <c r="D32" s="5"/>
      <c r="E32" s="5"/>
      <c r="F32" s="11"/>
      <c r="G32" s="5"/>
      <c r="H32" s="5"/>
      <c r="I32" s="5"/>
      <c r="J32" s="11"/>
      <c r="K32" s="5">
        <v>2000</v>
      </c>
      <c r="L32" s="5"/>
      <c r="M32" s="32"/>
      <c r="N32" s="50"/>
      <c r="O32" s="50"/>
    </row>
    <row r="33" ht="27" customHeight="1" spans="2:15">
      <c r="B33" s="5" t="s">
        <v>41</v>
      </c>
      <c r="C33" s="5"/>
      <c r="D33" s="5"/>
      <c r="E33" s="5"/>
      <c r="F33" s="11"/>
      <c r="G33" s="5"/>
      <c r="H33" s="5"/>
      <c r="I33" s="5"/>
      <c r="J33" s="5"/>
      <c r="K33" s="5">
        <v>0</v>
      </c>
      <c r="L33" s="5"/>
      <c r="M33" s="32"/>
      <c r="N33" s="50"/>
      <c r="O33" s="50"/>
    </row>
    <row r="34" ht="27" customHeight="1" spans="2:15">
      <c r="B34" s="5" t="s">
        <v>42</v>
      </c>
      <c r="C34" s="5"/>
      <c r="D34" s="5"/>
      <c r="E34" s="5"/>
      <c r="F34" s="11"/>
      <c r="G34" s="5"/>
      <c r="H34" s="5"/>
      <c r="I34" s="5"/>
      <c r="J34" s="11"/>
      <c r="K34" s="5">
        <v>3000</v>
      </c>
      <c r="L34" s="5"/>
      <c r="M34" s="32"/>
      <c r="N34" s="50"/>
      <c r="O34" s="50"/>
    </row>
    <row r="35" spans="2:15">
      <c r="B35" s="25" t="s">
        <v>43</v>
      </c>
      <c r="C35" s="29"/>
      <c r="D35" s="29"/>
      <c r="E35" s="29"/>
      <c r="F35" s="29"/>
      <c r="G35" s="29"/>
      <c r="H35" s="29"/>
      <c r="I35" s="29"/>
      <c r="J35" s="29"/>
      <c r="K35" s="57">
        <f>SUM(K24:K34)</f>
        <v>61580</v>
      </c>
      <c r="L35" s="58">
        <f>SUM(L36:L39)</f>
        <v>69150</v>
      </c>
      <c r="M35" s="32"/>
      <c r="N35" s="50"/>
      <c r="O35" s="50"/>
    </row>
    <row r="36" ht="27" customHeight="1" spans="2:15">
      <c r="B36" s="16" t="s">
        <v>44</v>
      </c>
      <c r="C36" s="5" t="s">
        <v>45</v>
      </c>
      <c r="D36" s="11"/>
      <c r="E36" s="11"/>
      <c r="F36" s="11"/>
      <c r="G36" s="11"/>
      <c r="H36" s="11"/>
      <c r="I36" s="11"/>
      <c r="J36" s="11"/>
      <c r="K36" s="5"/>
      <c r="L36" s="5">
        <v>60000</v>
      </c>
      <c r="M36" s="59"/>
      <c r="N36" s="50"/>
      <c r="O36" s="50"/>
    </row>
    <row r="37" ht="27" customHeight="1" spans="2:15">
      <c r="B37" s="12" t="s">
        <v>46</v>
      </c>
      <c r="C37" s="5" t="s">
        <v>47</v>
      </c>
      <c r="D37" s="11"/>
      <c r="E37" s="11"/>
      <c r="F37" s="11"/>
      <c r="G37" s="11"/>
      <c r="H37" s="11"/>
      <c r="I37" s="11"/>
      <c r="J37" s="11"/>
      <c r="K37" s="5"/>
      <c r="L37" s="5">
        <v>800</v>
      </c>
      <c r="M37" s="59"/>
      <c r="N37" s="50"/>
      <c r="O37" s="50"/>
    </row>
    <row r="38" ht="27" customHeight="1" spans="2:15">
      <c r="B38" s="16" t="s">
        <v>48</v>
      </c>
      <c r="C38" s="5" t="s">
        <v>49</v>
      </c>
      <c r="D38" s="11"/>
      <c r="E38" s="11"/>
      <c r="F38" s="11"/>
      <c r="G38" s="11"/>
      <c r="H38" s="11"/>
      <c r="I38" s="11"/>
      <c r="J38" s="11"/>
      <c r="K38" s="5"/>
      <c r="L38" s="5">
        <v>600</v>
      </c>
      <c r="M38" s="59"/>
      <c r="N38" s="60">
        <f>L35-K35</f>
        <v>7570</v>
      </c>
      <c r="O38" s="66" t="s">
        <v>50</v>
      </c>
    </row>
    <row r="39" ht="27" customHeight="1" spans="2:15">
      <c r="B39" s="16" t="s">
        <v>51</v>
      </c>
      <c r="C39" s="30" t="s">
        <v>52</v>
      </c>
      <c r="D39" s="30"/>
      <c r="E39" s="30"/>
      <c r="F39" s="30"/>
      <c r="G39" s="30"/>
      <c r="H39" s="30"/>
      <c r="I39" s="30"/>
      <c r="J39" s="30"/>
      <c r="K39" s="5"/>
      <c r="L39" s="5">
        <v>7750</v>
      </c>
      <c r="M39" s="59"/>
      <c r="N39" s="67"/>
      <c r="O39" s="50"/>
    </row>
    <row r="40" spans="2:15"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59"/>
      <c r="N40" s="50"/>
      <c r="O40" s="50"/>
    </row>
    <row r="41" spans="2:15"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59"/>
      <c r="N41" s="50"/>
      <c r="O41" s="50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0"/>
      <c r="O42" s="50"/>
    </row>
    <row r="43" ht="15.75" spans="2:15">
      <c r="B43" s="21" t="s">
        <v>53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61"/>
      <c r="N43" s="50"/>
      <c r="O43" s="50"/>
    </row>
    <row r="44" spans="2:15">
      <c r="B44" s="34"/>
      <c r="C44" s="35" t="s">
        <v>54</v>
      </c>
      <c r="D44" s="35" t="s">
        <v>3</v>
      </c>
      <c r="E44" s="35"/>
      <c r="F44" s="35"/>
      <c r="G44" s="35" t="s">
        <v>25</v>
      </c>
      <c r="H44" s="35" t="s">
        <v>26</v>
      </c>
      <c r="I44" s="68" t="s">
        <v>55</v>
      </c>
      <c r="J44" s="68" t="s">
        <v>56</v>
      </c>
      <c r="K44" s="52" t="s">
        <v>4</v>
      </c>
      <c r="L44" s="52" t="s">
        <v>57</v>
      </c>
      <c r="M44" s="53"/>
      <c r="N44" s="53"/>
      <c r="O44" s="54"/>
    </row>
    <row r="45" spans="2:15">
      <c r="B45" s="36"/>
      <c r="C45" s="37" t="s">
        <v>58</v>
      </c>
      <c r="D45" s="37"/>
      <c r="E45" s="37" t="s">
        <v>59</v>
      </c>
      <c r="F45" s="37"/>
      <c r="G45" s="37" t="s">
        <v>60</v>
      </c>
      <c r="H45" s="37"/>
      <c r="I45" s="68" t="s">
        <v>61</v>
      </c>
      <c r="J45" s="68"/>
      <c r="K45" s="69"/>
      <c r="L45" s="69"/>
      <c r="M45" s="70"/>
      <c r="N45" s="1"/>
      <c r="O45" s="54"/>
    </row>
    <row r="46" spans="2:15">
      <c r="B46" s="38" t="s">
        <v>10</v>
      </c>
      <c r="C46" s="39" t="s">
        <v>62</v>
      </c>
      <c r="D46" s="40"/>
      <c r="E46" s="39" t="s">
        <v>63</v>
      </c>
      <c r="F46" s="39"/>
      <c r="G46" s="39" t="s">
        <v>64</v>
      </c>
      <c r="H46" s="37"/>
      <c r="I46" s="71">
        <v>19</v>
      </c>
      <c r="J46" s="71">
        <v>150</v>
      </c>
      <c r="K46" s="72">
        <f t="shared" ref="K46:K50" si="0">PRODUCT(I46,J46)</f>
        <v>2850</v>
      </c>
      <c r="L46" s="69"/>
      <c r="M46" s="70"/>
      <c r="N46" s="1"/>
      <c r="O46" s="54"/>
    </row>
    <row r="47" spans="2:15">
      <c r="B47" s="41"/>
      <c r="C47" s="42"/>
      <c r="D47" s="40"/>
      <c r="E47" s="42"/>
      <c r="F47" s="42"/>
      <c r="G47" s="43"/>
      <c r="H47" s="43"/>
      <c r="I47" s="71">
        <v>3</v>
      </c>
      <c r="J47" s="72">
        <v>200</v>
      </c>
      <c r="K47" s="72">
        <f t="shared" si="0"/>
        <v>600</v>
      </c>
      <c r="L47" s="5"/>
      <c r="M47" s="32"/>
      <c r="N47" s="1"/>
      <c r="O47" s="73"/>
    </row>
    <row r="48" spans="2:15">
      <c r="B48" s="44"/>
      <c r="C48" s="43"/>
      <c r="D48" s="40" t="s">
        <v>65</v>
      </c>
      <c r="E48" s="43"/>
      <c r="F48" s="43"/>
      <c r="G48" s="45" t="s">
        <v>65</v>
      </c>
      <c r="H48" s="45" t="s">
        <v>65</v>
      </c>
      <c r="I48" s="71">
        <v>2</v>
      </c>
      <c r="J48" s="72">
        <v>200</v>
      </c>
      <c r="K48" s="72">
        <f t="shared" si="0"/>
        <v>400</v>
      </c>
      <c r="L48" s="5">
        <f>SUM(K46:K48)</f>
        <v>3850</v>
      </c>
      <c r="M48" s="32"/>
      <c r="N48" s="1"/>
      <c r="O48" s="73"/>
    </row>
    <row r="49" ht="50.25" customHeight="1" spans="2:15">
      <c r="B49" s="46" t="s">
        <v>66</v>
      </c>
      <c r="C49" s="45"/>
      <c r="D49" s="45"/>
      <c r="E49" s="45" t="s">
        <v>67</v>
      </c>
      <c r="F49" s="45" t="s">
        <v>68</v>
      </c>
      <c r="G49" s="45" t="s">
        <v>69</v>
      </c>
      <c r="H49" s="45" t="s">
        <v>70</v>
      </c>
      <c r="I49" s="71">
        <v>50</v>
      </c>
      <c r="J49" s="72">
        <v>50</v>
      </c>
      <c r="K49" s="72">
        <f>I49*J49</f>
        <v>2500</v>
      </c>
      <c r="L49" s="5">
        <f>K49</f>
        <v>2500</v>
      </c>
      <c r="M49" s="32"/>
      <c r="N49" s="1"/>
      <c r="O49" s="54"/>
    </row>
    <row r="50" ht="45" spans="2:15">
      <c r="B50" s="46" t="s">
        <v>71</v>
      </c>
      <c r="C50" s="45"/>
      <c r="D50" s="47"/>
      <c r="E50" s="45"/>
      <c r="F50" s="47"/>
      <c r="G50" s="45" t="s">
        <v>72</v>
      </c>
      <c r="H50" s="45" t="s">
        <v>73</v>
      </c>
      <c r="I50" s="71"/>
      <c r="J50" s="72"/>
      <c r="K50" s="74">
        <v>3000</v>
      </c>
      <c r="L50" s="75">
        <f>K50</f>
        <v>3000</v>
      </c>
      <c r="M50" s="32"/>
      <c r="N50" s="1"/>
      <c r="O50" s="54"/>
    </row>
    <row r="51" ht="22.5" spans="2:15">
      <c r="B51" s="46"/>
      <c r="C51" s="48"/>
      <c r="D51" s="45"/>
      <c r="E51" s="45"/>
      <c r="F51" s="45"/>
      <c r="G51" s="45" t="s">
        <v>74</v>
      </c>
      <c r="H51" s="45"/>
      <c r="I51" s="71"/>
      <c r="J51" s="72"/>
      <c r="K51" s="76"/>
      <c r="L51" s="76"/>
      <c r="M51" s="32"/>
      <c r="N51" s="1"/>
      <c r="O51" s="54"/>
    </row>
    <row r="52" hidden="1" spans="2:15">
      <c r="B52" s="46"/>
      <c r="C52" s="46"/>
      <c r="D52" s="34"/>
      <c r="E52" s="34"/>
      <c r="F52" s="34"/>
      <c r="G52" s="34"/>
      <c r="H52" s="34"/>
      <c r="I52" s="71"/>
      <c r="J52" s="72"/>
      <c r="K52" s="72">
        <v>0</v>
      </c>
      <c r="L52" s="5"/>
      <c r="M52" s="32"/>
      <c r="N52" s="1"/>
      <c r="O52" s="54"/>
    </row>
    <row r="53" ht="51" spans="2:15">
      <c r="B53" s="49"/>
      <c r="C53" s="20"/>
      <c r="D53" s="20"/>
      <c r="E53" s="20"/>
      <c r="F53" s="20"/>
      <c r="G53" s="20"/>
      <c r="H53" s="20"/>
      <c r="I53" s="20"/>
      <c r="J53" s="20"/>
      <c r="K53" s="1"/>
      <c r="L53" s="77">
        <f>SUM(L45:L52)</f>
        <v>9350</v>
      </c>
      <c r="M53" s="1" t="s">
        <v>75</v>
      </c>
      <c r="O53" s="78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50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50"/>
    </row>
    <row r="56" ht="25.5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 t="s">
        <v>76</v>
      </c>
      <c r="M56" s="1"/>
      <c r="N56" s="60">
        <f>SUM(N38,N20,N12)</f>
        <v>10720</v>
      </c>
      <c r="O56" s="50" t="s">
        <v>77</v>
      </c>
    </row>
    <row r="57" ht="18.75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79"/>
      <c r="N57" s="1"/>
      <c r="O57" s="50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50"/>
    </row>
  </sheetData>
  <mergeCells count="65">
    <mergeCell ref="B4:L4"/>
    <mergeCell ref="C5:F5"/>
    <mergeCell ref="G5:J5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B11:J11"/>
    <mergeCell ref="C12:F12"/>
    <mergeCell ref="G12:J12"/>
    <mergeCell ref="B14:L14"/>
    <mergeCell ref="C15:J15"/>
    <mergeCell ref="C16:J16"/>
    <mergeCell ref="C17:J17"/>
    <mergeCell ref="C18:J18"/>
    <mergeCell ref="C19:J19"/>
    <mergeCell ref="B20:J20"/>
    <mergeCell ref="B22:L22"/>
    <mergeCell ref="C23:F23"/>
    <mergeCell ref="G23:J23"/>
    <mergeCell ref="C24:F24"/>
    <mergeCell ref="G24:J24"/>
    <mergeCell ref="C25:F25"/>
    <mergeCell ref="G25:J25"/>
    <mergeCell ref="C26:F26"/>
    <mergeCell ref="G26:J26"/>
    <mergeCell ref="C27:F27"/>
    <mergeCell ref="G27:J27"/>
    <mergeCell ref="C28:F28"/>
    <mergeCell ref="G28:J28"/>
    <mergeCell ref="C29:F29"/>
    <mergeCell ref="G29:J29"/>
    <mergeCell ref="C30:F30"/>
    <mergeCell ref="G30:J30"/>
    <mergeCell ref="C31:F31"/>
    <mergeCell ref="G31:J31"/>
    <mergeCell ref="C32:F32"/>
    <mergeCell ref="G32:J32"/>
    <mergeCell ref="C33:F33"/>
    <mergeCell ref="G33:J33"/>
    <mergeCell ref="C34:F34"/>
    <mergeCell ref="G34:J34"/>
    <mergeCell ref="B35:J35"/>
    <mergeCell ref="C36:J36"/>
    <mergeCell ref="C37:J37"/>
    <mergeCell ref="C38:J38"/>
    <mergeCell ref="C39:J39"/>
    <mergeCell ref="B43:L43"/>
    <mergeCell ref="D44:F44"/>
    <mergeCell ref="B53:J53"/>
    <mergeCell ref="B46:B48"/>
    <mergeCell ref="C46:C48"/>
    <mergeCell ref="E46:E48"/>
    <mergeCell ref="F46:F48"/>
    <mergeCell ref="G46:G47"/>
    <mergeCell ref="H46:H47"/>
    <mergeCell ref="K50:K51"/>
    <mergeCell ref="L50:L51"/>
    <mergeCell ref="O46:O4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DW</cp:lastModifiedBy>
  <dcterms:created xsi:type="dcterms:W3CDTF">2017-07-26T08:02:00Z</dcterms:created>
  <dcterms:modified xsi:type="dcterms:W3CDTF">2018-08-08T10:21:22Z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1045-10.2.0.5820</vt:lpwstr>
  </property>
</Properties>
</file>